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va\Desktop\тарифные соглашения\"/>
    </mc:Choice>
  </mc:AlternateContent>
  <xr:revisionPtr revIDLastSave="0" documentId="13_ncr:1_{4451FEFE-E4E9-4BBE-9B52-1EA34CC451F5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37.1" sheetId="2" r:id="rId1"/>
    <sheet name="37.2" sheetId="1" r:id="rId2"/>
  </sheets>
  <definedNames>
    <definedName name="number" localSheetId="0">'37.1'!#REF!</definedName>
    <definedName name="number" localSheetId="1">'37.2'!#REF!</definedName>
    <definedName name="T_ABSUBJID_CAPTION" localSheetId="0">'37.1'!#REF!</definedName>
    <definedName name="T_ABSUBJID_CAPTION" localSheetId="1">'37.2'!#REF!</definedName>
    <definedName name="T_Н1_1_2" localSheetId="0">'37.1'!#REF!</definedName>
    <definedName name="T_Н1_1_3" localSheetId="0">'37.1'!#REF!</definedName>
    <definedName name="T_Н5_1_2" localSheetId="1">'37.2'!#REF!</definedName>
    <definedName name="T_Н5_1_3" localSheetId="1">'37.2'!#REF!</definedName>
    <definedName name="V_н1_1_1" localSheetId="0">'37.1'!#REF!</definedName>
    <definedName name="V_н1_1_10" localSheetId="0">'37.1'!#REF!</definedName>
    <definedName name="V_н1_1_11" localSheetId="0">'37.1'!#REF!</definedName>
    <definedName name="V_н1_1_12" localSheetId="0">'37.1'!#REF!</definedName>
    <definedName name="V_н1_1_4" localSheetId="0">'37.1'!#REF!</definedName>
    <definedName name="V_н1_1_5" localSheetId="0">'37.1'!#REF!</definedName>
    <definedName name="V_н1_1_6" localSheetId="0">'37.1'!#REF!</definedName>
    <definedName name="V_н1_1_7" localSheetId="0">'37.1'!#REF!</definedName>
    <definedName name="V_н1_1_8" localSheetId="0">'37.1'!#REF!</definedName>
    <definedName name="V_н1_1_9" localSheetId="0">'37.1'!#REF!</definedName>
    <definedName name="V_н5_1_1" localSheetId="1">'37.2'!#REF!</definedName>
    <definedName name="V_н5_1_10" localSheetId="1">'37.2'!#REF!</definedName>
    <definedName name="V_н5_1_11" localSheetId="1">'37.2'!#REF!</definedName>
    <definedName name="V_н5_1_12" localSheetId="1">'37.2'!#REF!</definedName>
    <definedName name="V_н5_1_13" localSheetId="1">'37.2'!#REF!</definedName>
    <definedName name="V_н5_1_14" localSheetId="1">'37.2'!#REF!</definedName>
    <definedName name="V_н5_1_15" localSheetId="1">'37.2'!#REF!</definedName>
    <definedName name="V_н5_1_4" localSheetId="1">'37.2'!#REF!</definedName>
    <definedName name="V_н5_1_5" localSheetId="1">'37.2'!#REF!</definedName>
    <definedName name="V_н5_1_6" localSheetId="1">'37.2'!#REF!</definedName>
    <definedName name="V_н5_1_7" localSheetId="1">'37.2'!#REF!</definedName>
    <definedName name="V_н5_1_8" localSheetId="1">'37.2'!#REF!</definedName>
    <definedName name="V_н5_1_9" localSheetId="1">'37.2'!#REF!</definedName>
    <definedName name="_xlnm.Print_Titles" localSheetId="1">'37.2'!$A:$A</definedName>
    <definedName name="_xlnm.Print_Area" localSheetId="0">'37.1'!$A$1:$I$14</definedName>
    <definedName name="_xlnm.Print_Area" localSheetId="1">'37.2'!$A$1:$L$21</definedName>
  </definedNames>
  <calcPr calcId="191029"/>
</workbook>
</file>

<file path=xl/calcChain.xml><?xml version="1.0" encoding="utf-8"?>
<calcChain xmlns="http://schemas.openxmlformats.org/spreadsheetml/2006/main">
  <c r="I12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I13" i="2"/>
  <c r="I14" i="2"/>
  <c r="M8" i="1" l="1"/>
  <c r="M7" i="1"/>
  <c r="N7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M17" i="1"/>
  <c r="N17" i="1" s="1"/>
  <c r="M18" i="1"/>
  <c r="N18" i="1" s="1"/>
  <c r="M19" i="1"/>
  <c r="N19" i="1" s="1"/>
  <c r="M20" i="1"/>
  <c r="N20" i="1" s="1"/>
  <c r="M21" i="1"/>
  <c r="N21" i="1" s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7" i="1"/>
  <c r="N16" i="1"/>
  <c r="N8" i="1"/>
  <c r="L8" i="1" l="1"/>
</calcChain>
</file>

<file path=xl/sharedStrings.xml><?xml version="1.0" encoding="utf-8"?>
<sst xmlns="http://schemas.openxmlformats.org/spreadsheetml/2006/main" count="60" uniqueCount="47">
  <si>
    <t>Итоговый дифференцированный подушевой норматив финансирования по всем условиям (в расчете на месяц), руб.</t>
  </si>
  <si>
    <t>Дифференцированный подушевой норматив финансирования в части оплаты МП в стационарных условиях (в расчете на месяц на 1 прикрепленного), руб. (расчетно)</t>
  </si>
  <si>
    <t>Дифференцированный подушевой норматив финансирования в части оплаты МП в условиях дневного стационара (в расчете на месяц на 1 прикрепленного), руб. (расчетно)</t>
  </si>
  <si>
    <t>Коэффициент дифференциации (в случае, если коэффициент дифференциации не является единым для всей территории субъекта Российской Федерации - значение коэффициента дифференциации по территориям оказания медицинской помощи устанавливается для каждой медицинской организации)</t>
  </si>
  <si>
    <t>Коэффициент уровня расходов медицинских организаций (особенности плотности населения, транспортной доступности, климатических и географических особенностей, площади медицинской организации)</t>
  </si>
  <si>
    <t>Коэффициент дифференциации на прикрепившихся к медицинской организации лиц с учетом наличия подразделений, расположенных в сельской местности, отдаленных территориях, поселках городского типа и малых городах с численностью населения до 50 тысяч человек, и расходов на их содержание и оплату труда персонала</t>
  </si>
  <si>
    <t>Коэффициент половозрастного состава</t>
  </si>
  <si>
    <t>Базовый (средний) подушевой норматив финансирования (в расчете на месяц), руб.</t>
  </si>
  <si>
    <t>Численность прикрепленного населения по состоянию на начало заполняемого периода, человек</t>
  </si>
  <si>
    <t>Наименование МО</t>
  </si>
  <si>
    <t>В части оплаты медицинской помощи в амбулаторных условиях</t>
  </si>
  <si>
    <t>Численность прикрепленного населения, человек</t>
  </si>
  <si>
    <t>Таблица 1</t>
  </si>
  <si>
    <t>Сведения об установленных подушевых нормативах финансирования медицинских организаций, имеющих прикрепленное население (в амбулаторных условиях), в соответствии с тарифным соглашением по состоянию на 1 июня 2025</t>
  </si>
  <si>
    <t>Численность прикрепленного населения , человек</t>
  </si>
  <si>
    <t>Коэффициент  уровня расходов медицинских организаций (особенности плотности населения, транспортной доступности, климатических и географических особенностей, площади медицинской организации)</t>
  </si>
  <si>
    <t>Коэффициент достижения целевых показателей уровня заработной платы медицинских работников, предусмотренного "дорожными картами" развития здравоохранения в субъекте Российской Федерации  месяц</t>
  </si>
  <si>
    <t>Дифференцированный подушевой норматив финансирования (в расчете на  месяц), руб.</t>
  </si>
  <si>
    <t>Базовый (средний) подушевой норматив финансирования (в расчете на  месяц), руб.</t>
  </si>
  <si>
    <t>Коэффициент достижения целевых показателей уровня заработной платы медицинских работников, предусмотренного "дорожными картами" развития здравоохранения в субъекте Российской Федерации</t>
  </si>
  <si>
    <t>Дифференцированный подушевой норматив финансирования в части оплаты МП в амбулаторных условиях (в расчете на месяц), руб.</t>
  </si>
  <si>
    <t xml:space="preserve">Дифференцированные подушевые нормативы (тарифы) для оплаты амбулаторно-поликлинической помощи, оказанной медицинскими организациями, имеющими прикрепленное население, на 2026 год (руб.) </t>
  </si>
  <si>
    <t>Дифференцированные подушевые нормативы 
для оплаты медицинской помощи, оказанной медицинскими организациями, 
имеющими прикрепленное население, и медицинскими организациями, в которых оплата медицинской помощи осуществляется по подушевому нормативу финансирования медицинской помощи по всем видам и условиям ее оказания, на 2026 год</t>
  </si>
  <si>
    <t>ГБУЗ "Токмакская ЦРБ"</t>
  </si>
  <si>
    <t>ГБУЗ "Пологовская ЦРБ"</t>
  </si>
  <si>
    <t>ГБУЗ "Каменско-Днепровская ЦРБ"</t>
  </si>
  <si>
    <t>ГБУЗ "Васильевская ЦРБ"</t>
  </si>
  <si>
    <t>ГБУЗ "Днепрорудненская ЦРБ"</t>
  </si>
  <si>
    <t>ГБУЗ "Веселовская ЦРБ"</t>
  </si>
  <si>
    <t>ГБУЗ "Приморская ЦРБ"</t>
  </si>
  <si>
    <t>ГБУЗ "Великобелозерская ЦРБ"</t>
  </si>
  <si>
    <t>ГБУЗ "Акимовская ЦРБ"</t>
  </si>
  <si>
    <t>ГБУЗ "Андреевская ЦРБ"</t>
  </si>
  <si>
    <t>ГБУЗ "Михайловская ЦРБ"</t>
  </si>
  <si>
    <t>ГБУЗ "Приазовская ЦРБ"</t>
  </si>
  <si>
    <t>ГБУЗ "Черниговская ЦРБ"</t>
  </si>
  <si>
    <t>ГБУЗ "Розовская ЦРБ"</t>
  </si>
  <si>
    <t>ГБУЗ "Куйбышевская ЦРБ"</t>
  </si>
  <si>
    <t>ГБУЗ "Мелитопольская МП"</t>
  </si>
  <si>
    <t>ГБУЗ "Бердянская МП"</t>
  </si>
  <si>
    <t>"Медико-санитарная часть №145" ФГБУЗ " ЮОМЦ ФМБА"</t>
  </si>
  <si>
    <t>Дифференцированные подушевые нормативы для оплаты медицинской помощи, оказанной медицинскими организациями, в которых оплата медицинской помощи осуществляется по подушевому нормативу финансирования медициснской помощи по всем вилам и условиям ее оказания, на 2026 год</t>
  </si>
  <si>
    <t>к Тарифному соглашению в сфере</t>
  </si>
  <si>
    <t>обязательного медицинского страхования</t>
  </si>
  <si>
    <t>Запорожской области на 2026 год "___"__________2026 год</t>
  </si>
  <si>
    <t>Приложение № 37.1</t>
  </si>
  <si>
    <t xml:space="preserve">Приложение № 37.2
к Тарифному соглашению в сфере
обязательного медицинского страхования
Запорожской области на 2026 год                                      от "20" января 2026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</si>
</sst>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##\ ###\ ###\ ##0"/>
    <numFmt numFmtId="166" formatCode="0.000"/>
  </numFmts>
  <fonts count="11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3" fillId="0" borderId="0" xfId="1"/>
    <xf numFmtId="0" fontId="7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2" fontId="4" fillId="0" borderId="1" xfId="1" applyNumberFormat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3" fillId="0" borderId="1" xfId="1" applyBorder="1"/>
    <xf numFmtId="166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4" fontId="3" fillId="0" borderId="0" xfId="1" applyNumberFormat="1"/>
    <xf numFmtId="4" fontId="4" fillId="0" borderId="1" xfId="1" applyNumberFormat="1" applyFont="1" applyBorder="1" applyAlignment="1">
      <alignment horizontal="right" vertical="center" wrapText="1"/>
    </xf>
    <xf numFmtId="4" fontId="4" fillId="0" borderId="1" xfId="1" applyNumberFormat="1" applyFont="1" applyBorder="1"/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5">
    <cellStyle name="Обычный" xfId="0" builtinId="0"/>
    <cellStyle name="Обычный 12 2" xfId="2" xr:uid="{00000000-0005-0000-0000-000001000000}"/>
    <cellStyle name="Обычный 2" xfId="1" xr:uid="{00000000-0005-0000-0000-000002000000}"/>
    <cellStyle name="Обычный 2 2 2" xfId="4" xr:uid="{00000000-0005-0000-0000-000003000000}"/>
    <cellStyle name="Обычный 25" xfId="3" xr:uid="{00000000-0005-0000-0000-000004000000}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showGridLines="0" view="pageBreakPreview" zoomScaleNormal="100" zoomScaleSheetLayoutView="100" workbookViewId="0">
      <selection activeCell="B7" sqref="B7:H7"/>
    </sheetView>
  </sheetViews>
  <sheetFormatPr defaultColWidth="9.140625" defaultRowHeight="15" x14ac:dyDescent="0.25"/>
  <cols>
    <col min="1" max="1" width="34.85546875" style="1" customWidth="1"/>
    <col min="2" max="2" width="11.28515625" style="1" customWidth="1"/>
    <col min="3" max="3" width="11.42578125" style="1" customWidth="1"/>
    <col min="4" max="4" width="10.5703125" style="1" customWidth="1"/>
    <col min="5" max="5" width="26.28515625" style="1" customWidth="1"/>
    <col min="6" max="6" width="21.5703125" style="1" customWidth="1"/>
    <col min="7" max="7" width="23.42578125" style="1" customWidth="1"/>
    <col min="8" max="8" width="25.85546875" style="1" customWidth="1"/>
    <col min="9" max="9" width="15.85546875" style="1" customWidth="1"/>
    <col min="10" max="16384" width="9.140625" style="1"/>
  </cols>
  <sheetData>
    <row r="1" spans="1:10" ht="15" customHeight="1" x14ac:dyDescent="0.25">
      <c r="G1" s="1" t="s">
        <v>45</v>
      </c>
      <c r="H1" s="24"/>
      <c r="I1" s="24"/>
      <c r="J1" s="24"/>
    </row>
    <row r="2" spans="1:10" x14ac:dyDescent="0.25">
      <c r="G2" s="1" t="s">
        <v>42</v>
      </c>
      <c r="I2" s="2"/>
    </row>
    <row r="3" spans="1:10" x14ac:dyDescent="0.25">
      <c r="G3" s="1" t="s">
        <v>43</v>
      </c>
      <c r="I3" s="2"/>
    </row>
    <row r="4" spans="1:10" x14ac:dyDescent="0.25">
      <c r="G4" s="1" t="s">
        <v>44</v>
      </c>
    </row>
    <row r="5" spans="1:10" x14ac:dyDescent="0.25">
      <c r="I5" s="3"/>
    </row>
    <row r="7" spans="1:10" ht="86.25" customHeight="1" x14ac:dyDescent="0.25">
      <c r="B7" s="22" t="s">
        <v>22</v>
      </c>
      <c r="C7" s="22"/>
      <c r="D7" s="22"/>
      <c r="E7" s="22"/>
      <c r="F7" s="22"/>
      <c r="G7" s="22"/>
      <c r="H7" s="22"/>
      <c r="I7" s="3"/>
    </row>
    <row r="8" spans="1:10" x14ac:dyDescent="0.25">
      <c r="I8" s="3" t="s">
        <v>12</v>
      </c>
    </row>
    <row r="9" spans="1:10" ht="29.25" customHeight="1" x14ac:dyDescent="0.25">
      <c r="A9" s="23" t="s">
        <v>21</v>
      </c>
      <c r="B9" s="23" t="s">
        <v>13</v>
      </c>
      <c r="C9" s="23" t="s">
        <v>13</v>
      </c>
      <c r="D9" s="23" t="s">
        <v>13</v>
      </c>
      <c r="E9" s="23" t="s">
        <v>13</v>
      </c>
      <c r="F9" s="23" t="s">
        <v>13</v>
      </c>
      <c r="G9" s="23"/>
      <c r="H9" s="23"/>
      <c r="I9" s="23" t="s">
        <v>13</v>
      </c>
    </row>
    <row r="11" spans="1:10" ht="125.25" customHeight="1" x14ac:dyDescent="0.25">
      <c r="A11" s="5" t="s">
        <v>9</v>
      </c>
      <c r="B11" s="5" t="s">
        <v>14</v>
      </c>
      <c r="C11" s="5" t="s">
        <v>18</v>
      </c>
      <c r="D11" s="5" t="s">
        <v>6</v>
      </c>
      <c r="E11" s="5" t="s">
        <v>5</v>
      </c>
      <c r="F11" s="5" t="s">
        <v>15</v>
      </c>
      <c r="G11" s="5" t="s">
        <v>16</v>
      </c>
      <c r="H11" s="5" t="s">
        <v>3</v>
      </c>
      <c r="I11" s="6" t="s">
        <v>17</v>
      </c>
    </row>
    <row r="12" spans="1:10" ht="15.75" customHeight="1" x14ac:dyDescent="0.25">
      <c r="A12" s="14" t="s">
        <v>38</v>
      </c>
      <c r="B12" s="7">
        <v>154495</v>
      </c>
      <c r="C12" s="8">
        <v>161.88</v>
      </c>
      <c r="D12" s="13">
        <v>0.90590000000000004</v>
      </c>
      <c r="E12" s="16">
        <v>1.0209999999999999</v>
      </c>
      <c r="F12" s="9">
        <v>1</v>
      </c>
      <c r="G12" s="9">
        <v>1</v>
      </c>
      <c r="H12" s="8">
        <v>1</v>
      </c>
      <c r="I12" s="10">
        <f>C12*D12*E12*F12*G12*H12</f>
        <v>149.72668093199999</v>
      </c>
    </row>
    <row r="13" spans="1:10" ht="15.75" customHeight="1" x14ac:dyDescent="0.25">
      <c r="A13" s="14" t="s">
        <v>39</v>
      </c>
      <c r="B13" s="7">
        <v>54635</v>
      </c>
      <c r="C13" s="8">
        <v>161.88</v>
      </c>
      <c r="D13" s="13">
        <v>0.99970000000000003</v>
      </c>
      <c r="E13" s="16">
        <v>1</v>
      </c>
      <c r="F13" s="9">
        <v>1</v>
      </c>
      <c r="G13" s="9">
        <v>1</v>
      </c>
      <c r="H13" s="8">
        <v>1</v>
      </c>
      <c r="I13" s="10">
        <f t="shared" ref="I13:I14" si="0">C13*D13*E13*F13*G13*H13</f>
        <v>161.831436</v>
      </c>
    </row>
    <row r="14" spans="1:10" ht="25.5" x14ac:dyDescent="0.25">
      <c r="A14" s="14" t="s">
        <v>40</v>
      </c>
      <c r="B14" s="7">
        <v>19859</v>
      </c>
      <c r="C14" s="8">
        <v>161.88</v>
      </c>
      <c r="D14" s="13">
        <v>0.98670000000000002</v>
      </c>
      <c r="E14" s="16">
        <v>1.113</v>
      </c>
      <c r="F14" s="9">
        <v>1</v>
      </c>
      <c r="G14" s="9">
        <v>1</v>
      </c>
      <c r="H14" s="15">
        <v>1</v>
      </c>
      <c r="I14" s="10">
        <f t="shared" si="0"/>
        <v>177.77614654799999</v>
      </c>
    </row>
  </sheetData>
  <mergeCells count="3">
    <mergeCell ref="B7:H7"/>
    <mergeCell ref="A9:I9"/>
    <mergeCell ref="H1:J1"/>
  </mergeCells>
  <pageMargins left="0.31496062992125984" right="0.11811023622047245" top="0.15748031496062992" bottom="0.35433070866141736" header="0.31496062992125984" footer="0.31496062992125984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tabSelected="1" view="pageBreakPreview" zoomScaleNormal="100" zoomScaleSheetLayoutView="100" workbookViewId="0">
      <selection activeCell="K3" sqref="K3"/>
    </sheetView>
  </sheetViews>
  <sheetFormatPr defaultColWidth="9.140625" defaultRowHeight="15" x14ac:dyDescent="0.25"/>
  <cols>
    <col min="1" max="1" width="21.140625" style="1" customWidth="1"/>
    <col min="2" max="2" width="9.7109375" style="1" customWidth="1"/>
    <col min="3" max="3" width="10" style="1" customWidth="1"/>
    <col min="4" max="4" width="11.5703125" style="1" customWidth="1"/>
    <col min="5" max="5" width="15.85546875" style="1" customWidth="1"/>
    <col min="6" max="6" width="12.140625" style="1" customWidth="1"/>
    <col min="7" max="7" width="16.7109375" style="1" customWidth="1"/>
    <col min="8" max="8" width="14.7109375" style="1" customWidth="1"/>
    <col min="9" max="9" width="14.42578125" style="1" customWidth="1"/>
    <col min="10" max="12" width="16.140625" style="1" customWidth="1"/>
    <col min="13" max="13" width="17" style="1" customWidth="1"/>
    <col min="14" max="14" width="13.5703125" style="1" bestFit="1" customWidth="1"/>
    <col min="15" max="16384" width="9.140625" style="1"/>
  </cols>
  <sheetData>
    <row r="1" spans="1:14" ht="95.25" customHeight="1" x14ac:dyDescent="0.25">
      <c r="J1" s="24" t="s">
        <v>46</v>
      </c>
      <c r="K1" s="24"/>
      <c r="L1" s="24"/>
    </row>
    <row r="2" spans="1:14" x14ac:dyDescent="0.25">
      <c r="L2" s="3"/>
    </row>
    <row r="3" spans="1:14" ht="83.25" customHeight="1" x14ac:dyDescent="0.25">
      <c r="A3" s="11"/>
      <c r="B3" s="22" t="s">
        <v>41</v>
      </c>
      <c r="C3" s="22"/>
      <c r="D3" s="22"/>
      <c r="E3" s="22"/>
      <c r="F3" s="22"/>
      <c r="G3" s="22"/>
      <c r="H3" s="22"/>
      <c r="I3" s="4"/>
    </row>
    <row r="5" spans="1:14" ht="15" customHeight="1" x14ac:dyDescent="0.25">
      <c r="A5" s="25" t="s">
        <v>9</v>
      </c>
      <c r="B5" s="25" t="s">
        <v>11</v>
      </c>
      <c r="C5" s="29" t="s">
        <v>10</v>
      </c>
      <c r="D5" s="29"/>
      <c r="E5" s="29"/>
      <c r="F5" s="29"/>
      <c r="G5" s="29"/>
      <c r="H5" s="29"/>
      <c r="I5" s="29"/>
      <c r="J5" s="25" t="s">
        <v>2</v>
      </c>
      <c r="K5" s="25" t="s">
        <v>1</v>
      </c>
      <c r="L5" s="27" t="s">
        <v>0</v>
      </c>
    </row>
    <row r="6" spans="1:14" ht="247.5" x14ac:dyDescent="0.25">
      <c r="A6" s="26" t="s">
        <v>9</v>
      </c>
      <c r="B6" s="26" t="s">
        <v>8</v>
      </c>
      <c r="C6" s="12" t="s">
        <v>7</v>
      </c>
      <c r="D6" s="12" t="s">
        <v>6</v>
      </c>
      <c r="E6" s="12" t="s">
        <v>5</v>
      </c>
      <c r="F6" s="12" t="s">
        <v>4</v>
      </c>
      <c r="G6" s="12" t="s">
        <v>19</v>
      </c>
      <c r="H6" s="12" t="s">
        <v>3</v>
      </c>
      <c r="I6" s="12" t="s">
        <v>20</v>
      </c>
      <c r="J6" s="26" t="s">
        <v>2</v>
      </c>
      <c r="K6" s="26" t="s">
        <v>1</v>
      </c>
      <c r="L6" s="28" t="s">
        <v>0</v>
      </c>
    </row>
    <row r="7" spans="1:14" x14ac:dyDescent="0.25">
      <c r="A7" s="18" t="s">
        <v>23</v>
      </c>
      <c r="B7" s="7">
        <v>22813</v>
      </c>
      <c r="C7" s="8">
        <v>161.88</v>
      </c>
      <c r="D7" s="13">
        <v>0.99790000000000001</v>
      </c>
      <c r="E7" s="16">
        <v>1.04</v>
      </c>
      <c r="F7" s="9">
        <v>1</v>
      </c>
      <c r="G7" s="9">
        <v>1</v>
      </c>
      <c r="H7" s="8">
        <v>1</v>
      </c>
      <c r="I7" s="20">
        <f>C7*D7*E7*F7*G7*H7</f>
        <v>168.00165408000001</v>
      </c>
      <c r="J7" s="20">
        <v>48.86</v>
      </c>
      <c r="K7" s="20">
        <v>779.36</v>
      </c>
      <c r="L7" s="20">
        <f>I7+J7+K7</f>
        <v>996.22165408000001</v>
      </c>
      <c r="M7" s="19">
        <f>C7*D7*E7*F7*G7*H7</f>
        <v>168.00165408000001</v>
      </c>
      <c r="N7" s="19">
        <f>I7-M7</f>
        <v>0</v>
      </c>
    </row>
    <row r="8" spans="1:14" x14ac:dyDescent="0.25">
      <c r="A8" s="18" t="s">
        <v>24</v>
      </c>
      <c r="B8" s="7">
        <v>11899</v>
      </c>
      <c r="C8" s="8">
        <v>161.88</v>
      </c>
      <c r="D8" s="13">
        <v>0.96719999999999995</v>
      </c>
      <c r="E8" s="16">
        <v>1.113</v>
      </c>
      <c r="F8" s="9">
        <v>1</v>
      </c>
      <c r="G8" s="9">
        <v>1</v>
      </c>
      <c r="H8" s="8">
        <v>1</v>
      </c>
      <c r="I8" s="20">
        <f t="shared" ref="I8:I21" si="0">C8*D8*E8*F8*G8*H8</f>
        <v>174.26278396800001</v>
      </c>
      <c r="J8" s="20">
        <v>290.60000000000002</v>
      </c>
      <c r="K8" s="20">
        <v>0</v>
      </c>
      <c r="L8" s="20">
        <f t="shared" ref="L8:L21" si="1">I8+J8+K8</f>
        <v>464.86278396800003</v>
      </c>
      <c r="M8" s="19">
        <f>C8*D8*E8*F8*G8*H8</f>
        <v>174.26278396800001</v>
      </c>
      <c r="N8" s="19">
        <f t="shared" ref="N8:N21" si="2">I8-M8</f>
        <v>0</v>
      </c>
    </row>
    <row r="9" spans="1:14" ht="24" x14ac:dyDescent="0.25">
      <c r="A9" s="18" t="s">
        <v>25</v>
      </c>
      <c r="B9" s="7">
        <v>13671</v>
      </c>
      <c r="C9" s="8">
        <v>161.88</v>
      </c>
      <c r="D9" s="13">
        <v>1.0599000000000001</v>
      </c>
      <c r="E9" s="16">
        <v>1.113</v>
      </c>
      <c r="F9" s="9">
        <v>1</v>
      </c>
      <c r="G9" s="9">
        <v>1</v>
      </c>
      <c r="H9" s="8">
        <v>1</v>
      </c>
      <c r="I9" s="20">
        <f t="shared" si="0"/>
        <v>190.96476915600002</v>
      </c>
      <c r="J9" s="20">
        <v>130.84</v>
      </c>
      <c r="K9" s="20">
        <v>820.00844915026937</v>
      </c>
      <c r="L9" s="20">
        <f t="shared" si="1"/>
        <v>1141.8132183062694</v>
      </c>
      <c r="M9" s="19">
        <f t="shared" ref="M9:M21" si="3">C9*D9*E9*F9*G9*H9</f>
        <v>190.96476915600002</v>
      </c>
      <c r="N9" s="19">
        <f t="shared" si="2"/>
        <v>0</v>
      </c>
    </row>
    <row r="10" spans="1:14" x14ac:dyDescent="0.25">
      <c r="A10" s="18" t="s">
        <v>26</v>
      </c>
      <c r="B10" s="7">
        <v>13631</v>
      </c>
      <c r="C10" s="8">
        <v>161.88</v>
      </c>
      <c r="D10" s="13">
        <v>1.0068999999999999</v>
      </c>
      <c r="E10" s="16">
        <v>1.113</v>
      </c>
      <c r="F10" s="9">
        <v>1</v>
      </c>
      <c r="G10" s="9">
        <v>1</v>
      </c>
      <c r="H10" s="8">
        <v>1</v>
      </c>
      <c r="I10" s="20">
        <f t="shared" si="0"/>
        <v>181.41562983599997</v>
      </c>
      <c r="J10" s="20">
        <v>131.22</v>
      </c>
      <c r="K10" s="20">
        <v>1018.05</v>
      </c>
      <c r="L10" s="20">
        <f t="shared" si="1"/>
        <v>1330.6856298359999</v>
      </c>
      <c r="M10" s="19">
        <f t="shared" si="3"/>
        <v>181.41562983599997</v>
      </c>
      <c r="N10" s="19">
        <f t="shared" si="2"/>
        <v>0</v>
      </c>
    </row>
    <row r="11" spans="1:14" ht="24" x14ac:dyDescent="0.25">
      <c r="A11" s="18" t="s">
        <v>27</v>
      </c>
      <c r="B11" s="7">
        <v>10643</v>
      </c>
      <c r="C11" s="8">
        <v>161.88</v>
      </c>
      <c r="D11" s="13">
        <v>0.99780000000000002</v>
      </c>
      <c r="E11" s="16">
        <v>1.113</v>
      </c>
      <c r="F11" s="9">
        <v>1</v>
      </c>
      <c r="G11" s="9">
        <v>1</v>
      </c>
      <c r="H11" s="8">
        <v>1</v>
      </c>
      <c r="I11" s="20">
        <f t="shared" si="0"/>
        <v>179.776060632</v>
      </c>
      <c r="J11" s="20">
        <v>90.93</v>
      </c>
      <c r="K11" s="20">
        <v>1288.5899999999999</v>
      </c>
      <c r="L11" s="20">
        <f t="shared" si="1"/>
        <v>1559.2960606319998</v>
      </c>
      <c r="M11" s="19">
        <f t="shared" si="3"/>
        <v>179.776060632</v>
      </c>
      <c r="N11" s="19">
        <f t="shared" si="2"/>
        <v>0</v>
      </c>
    </row>
    <row r="12" spans="1:14" x14ac:dyDescent="0.25">
      <c r="A12" s="18" t="s">
        <v>28</v>
      </c>
      <c r="B12" s="7">
        <v>9836</v>
      </c>
      <c r="C12" s="8">
        <v>161.88</v>
      </c>
      <c r="D12" s="13">
        <v>1.0561</v>
      </c>
      <c r="E12" s="16">
        <v>1.113</v>
      </c>
      <c r="F12" s="9">
        <v>1</v>
      </c>
      <c r="G12" s="9">
        <v>1</v>
      </c>
      <c r="H12" s="8">
        <v>1</v>
      </c>
      <c r="I12" s="20">
        <f t="shared" si="0"/>
        <v>190.280113884</v>
      </c>
      <c r="J12" s="20"/>
      <c r="K12" s="20">
        <v>631.03</v>
      </c>
      <c r="L12" s="20">
        <f t="shared" si="1"/>
        <v>821.31011388399997</v>
      </c>
      <c r="M12" s="19">
        <f t="shared" si="3"/>
        <v>190.280113884</v>
      </c>
      <c r="N12" s="19">
        <f t="shared" si="2"/>
        <v>0</v>
      </c>
    </row>
    <row r="13" spans="1:14" x14ac:dyDescent="0.25">
      <c r="A13" s="18" t="s">
        <v>29</v>
      </c>
      <c r="B13" s="7">
        <v>14972</v>
      </c>
      <c r="C13" s="8">
        <v>161.88</v>
      </c>
      <c r="D13" s="17">
        <v>1.006</v>
      </c>
      <c r="E13" s="16">
        <v>1.113</v>
      </c>
      <c r="F13" s="9">
        <v>1</v>
      </c>
      <c r="G13" s="9">
        <v>1</v>
      </c>
      <c r="H13" s="8">
        <v>1</v>
      </c>
      <c r="I13" s="20">
        <f t="shared" si="0"/>
        <v>181.25347464000001</v>
      </c>
      <c r="J13" s="20">
        <v>185.02</v>
      </c>
      <c r="K13" s="20">
        <v>649.46</v>
      </c>
      <c r="L13" s="20">
        <f t="shared" si="1"/>
        <v>1015.7334746400001</v>
      </c>
      <c r="M13" s="19">
        <f t="shared" si="3"/>
        <v>181.25347464000001</v>
      </c>
      <c r="N13" s="19">
        <f t="shared" si="2"/>
        <v>0</v>
      </c>
    </row>
    <row r="14" spans="1:14" ht="24" x14ac:dyDescent="0.25">
      <c r="A14" s="18" t="s">
        <v>30</v>
      </c>
      <c r="B14" s="7">
        <v>7709</v>
      </c>
      <c r="C14" s="8">
        <v>161.88</v>
      </c>
      <c r="D14" s="13">
        <v>1.0074000000000001</v>
      </c>
      <c r="E14" s="16">
        <v>1.113</v>
      </c>
      <c r="F14" s="9">
        <v>1</v>
      </c>
      <c r="G14" s="9">
        <v>1</v>
      </c>
      <c r="H14" s="8">
        <v>1</v>
      </c>
      <c r="I14" s="20">
        <f t="shared" si="0"/>
        <v>181.50571605599998</v>
      </c>
      <c r="J14" s="20"/>
      <c r="K14" s="20">
        <v>502.61</v>
      </c>
      <c r="L14" s="20">
        <f t="shared" si="1"/>
        <v>684.115716056</v>
      </c>
      <c r="M14" s="19">
        <f t="shared" si="3"/>
        <v>181.50571605599998</v>
      </c>
      <c r="N14" s="19">
        <f t="shared" si="2"/>
        <v>0</v>
      </c>
    </row>
    <row r="15" spans="1:14" x14ac:dyDescent="0.25">
      <c r="A15" s="18" t="s">
        <v>31</v>
      </c>
      <c r="B15" s="7">
        <v>16239</v>
      </c>
      <c r="C15" s="8">
        <v>161.88</v>
      </c>
      <c r="D15" s="13">
        <v>1.0219</v>
      </c>
      <c r="E15" s="16">
        <v>1.113</v>
      </c>
      <c r="F15" s="9">
        <v>1</v>
      </c>
      <c r="G15" s="9">
        <v>1</v>
      </c>
      <c r="H15" s="8">
        <v>1</v>
      </c>
      <c r="I15" s="20">
        <f t="shared" si="0"/>
        <v>184.11821643600001</v>
      </c>
      <c r="J15" s="21">
        <v>169.91098333230698</v>
      </c>
      <c r="K15" s="21">
        <v>877.44</v>
      </c>
      <c r="L15" s="20">
        <f t="shared" si="1"/>
        <v>1231.4691997683071</v>
      </c>
      <c r="M15" s="19">
        <f t="shared" si="3"/>
        <v>184.11821643600001</v>
      </c>
      <c r="N15" s="19">
        <f t="shared" si="2"/>
        <v>0</v>
      </c>
    </row>
    <row r="16" spans="1:14" x14ac:dyDescent="0.25">
      <c r="A16" s="18" t="s">
        <v>32</v>
      </c>
      <c r="B16" s="7">
        <v>11880</v>
      </c>
      <c r="C16" s="8">
        <v>161.88</v>
      </c>
      <c r="D16" s="13">
        <v>1.0097</v>
      </c>
      <c r="E16" s="16">
        <v>1.113</v>
      </c>
      <c r="F16" s="9">
        <v>1</v>
      </c>
      <c r="G16" s="9">
        <v>1</v>
      </c>
      <c r="H16" s="8">
        <v>1</v>
      </c>
      <c r="I16" s="20">
        <f t="shared" si="0"/>
        <v>181.92011266799997</v>
      </c>
      <c r="J16" s="21">
        <v>171.39</v>
      </c>
      <c r="K16" s="21">
        <v>375.81</v>
      </c>
      <c r="L16" s="20">
        <f t="shared" si="1"/>
        <v>729.12011266800005</v>
      </c>
      <c r="M16" s="19">
        <f t="shared" si="3"/>
        <v>181.92011266799997</v>
      </c>
      <c r="N16" s="19">
        <f t="shared" si="2"/>
        <v>0</v>
      </c>
    </row>
    <row r="17" spans="1:14" ht="24" x14ac:dyDescent="0.25">
      <c r="A17" s="18" t="s">
        <v>33</v>
      </c>
      <c r="B17" s="7">
        <v>23535</v>
      </c>
      <c r="C17" s="8">
        <v>161.88</v>
      </c>
      <c r="D17" s="13">
        <v>1.4005000000000001</v>
      </c>
      <c r="E17" s="16">
        <v>1.04</v>
      </c>
      <c r="F17" s="9">
        <v>1</v>
      </c>
      <c r="G17" s="9">
        <v>1</v>
      </c>
      <c r="H17" s="8">
        <v>1</v>
      </c>
      <c r="I17" s="20">
        <f t="shared" si="0"/>
        <v>235.78145760000001</v>
      </c>
      <c r="J17" s="21">
        <v>201.325078606331</v>
      </c>
      <c r="K17" s="21">
        <v>399.14</v>
      </c>
      <c r="L17" s="20">
        <f t="shared" si="1"/>
        <v>836.24653620633103</v>
      </c>
      <c r="M17" s="19">
        <f t="shared" si="3"/>
        <v>235.78145760000001</v>
      </c>
      <c r="N17" s="19">
        <f t="shared" si="2"/>
        <v>0</v>
      </c>
    </row>
    <row r="18" spans="1:14" x14ac:dyDescent="0.25">
      <c r="A18" s="18" t="s">
        <v>34</v>
      </c>
      <c r="B18" s="7">
        <v>14809</v>
      </c>
      <c r="C18" s="8">
        <v>161.88</v>
      </c>
      <c r="D18" s="13">
        <v>1.0199</v>
      </c>
      <c r="E18" s="16">
        <v>1.113</v>
      </c>
      <c r="F18" s="9">
        <v>1</v>
      </c>
      <c r="G18" s="9">
        <v>1</v>
      </c>
      <c r="H18" s="8">
        <v>1</v>
      </c>
      <c r="I18" s="20">
        <f t="shared" si="0"/>
        <v>183.757871556</v>
      </c>
      <c r="J18" s="21">
        <v>143</v>
      </c>
      <c r="K18" s="21">
        <v>647.51</v>
      </c>
      <c r="L18" s="20">
        <f t="shared" si="1"/>
        <v>974.26787155600005</v>
      </c>
      <c r="M18" s="19">
        <f t="shared" si="3"/>
        <v>183.757871556</v>
      </c>
      <c r="N18" s="19">
        <f t="shared" si="2"/>
        <v>0</v>
      </c>
    </row>
    <row r="19" spans="1:14" x14ac:dyDescent="0.25">
      <c r="A19" s="18" t="s">
        <v>35</v>
      </c>
      <c r="B19" s="7">
        <v>9903</v>
      </c>
      <c r="C19" s="8">
        <v>161.88</v>
      </c>
      <c r="D19" s="13">
        <v>1.0095000000000001</v>
      </c>
      <c r="E19" s="16">
        <v>1.113</v>
      </c>
      <c r="F19" s="9">
        <v>1</v>
      </c>
      <c r="G19" s="9">
        <v>1</v>
      </c>
      <c r="H19" s="8">
        <v>1</v>
      </c>
      <c r="I19" s="20">
        <f t="shared" si="0"/>
        <v>181.88407818000002</v>
      </c>
      <c r="J19" s="21">
        <v>52.98</v>
      </c>
      <c r="K19" s="21">
        <v>274.44</v>
      </c>
      <c r="L19" s="20">
        <f t="shared" si="1"/>
        <v>509.30407818000003</v>
      </c>
      <c r="M19" s="19">
        <f t="shared" si="3"/>
        <v>181.88407818000002</v>
      </c>
      <c r="N19" s="19">
        <f t="shared" si="2"/>
        <v>0</v>
      </c>
    </row>
    <row r="20" spans="1:14" x14ac:dyDescent="0.25">
      <c r="A20" s="18" t="s">
        <v>36</v>
      </c>
      <c r="B20" s="7">
        <v>2708</v>
      </c>
      <c r="C20" s="8">
        <v>161.88</v>
      </c>
      <c r="D20" s="13">
        <v>0.95689999999999997</v>
      </c>
      <c r="E20" s="16">
        <v>1.113</v>
      </c>
      <c r="F20" s="9">
        <v>1</v>
      </c>
      <c r="G20" s="9">
        <v>1</v>
      </c>
      <c r="H20" s="8">
        <v>1</v>
      </c>
      <c r="I20" s="20">
        <f t="shared" si="0"/>
        <v>172.40700783599999</v>
      </c>
      <c r="J20" s="21">
        <v>0</v>
      </c>
      <c r="K20" s="21">
        <v>1127.1400000000001</v>
      </c>
      <c r="L20" s="20">
        <f t="shared" si="1"/>
        <v>1299.5470078360001</v>
      </c>
      <c r="M20" s="19">
        <f t="shared" si="3"/>
        <v>172.40700783599999</v>
      </c>
      <c r="N20" s="19">
        <f t="shared" si="2"/>
        <v>0</v>
      </c>
    </row>
    <row r="21" spans="1:14" ht="24" x14ac:dyDescent="0.25">
      <c r="A21" s="18" t="s">
        <v>37</v>
      </c>
      <c r="B21" s="7">
        <v>8480</v>
      </c>
      <c r="C21" s="8">
        <v>161.88</v>
      </c>
      <c r="D21" s="13">
        <v>1.0145</v>
      </c>
      <c r="E21" s="16">
        <v>1.113</v>
      </c>
      <c r="F21" s="9">
        <v>1</v>
      </c>
      <c r="G21" s="9">
        <v>1</v>
      </c>
      <c r="H21" s="8">
        <v>1</v>
      </c>
      <c r="I21" s="20">
        <f t="shared" si="0"/>
        <v>182.78494037999999</v>
      </c>
      <c r="J21" s="21">
        <v>105.46654972484276</v>
      </c>
      <c r="K21" s="21">
        <v>820.13857016509428</v>
      </c>
      <c r="L21" s="20">
        <f t="shared" si="1"/>
        <v>1108.3900602699371</v>
      </c>
      <c r="M21" s="19">
        <f t="shared" si="3"/>
        <v>182.78494037999999</v>
      </c>
      <c r="N21" s="19">
        <f t="shared" si="2"/>
        <v>0</v>
      </c>
    </row>
  </sheetData>
  <mergeCells count="8">
    <mergeCell ref="J1:L1"/>
    <mergeCell ref="B3:H3"/>
    <mergeCell ref="K5:K6"/>
    <mergeCell ref="L5:L6"/>
    <mergeCell ref="A5:A6"/>
    <mergeCell ref="B5:B6"/>
    <mergeCell ref="C5:I5"/>
    <mergeCell ref="J5:J6"/>
  </mergeCells>
  <pageMargins left="0.19685039370078741" right="0.19685039370078741" top="0.55118110236220474" bottom="0.35433070866141736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37.1</vt:lpstr>
      <vt:lpstr>37.2</vt:lpstr>
      <vt:lpstr>'37.2'!Заголовки_для_печати</vt:lpstr>
      <vt:lpstr>'37.1'!Область_печати</vt:lpstr>
      <vt:lpstr>'37.2'!Область_печати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долгун</dc:creator>
  <cp:lastModifiedBy>Рева Юлия Николаевна</cp:lastModifiedBy>
  <cp:lastPrinted>2026-01-21T15:53:19Z</cp:lastPrinted>
  <dcterms:created xsi:type="dcterms:W3CDTF">2025-08-13T06:20:15Z</dcterms:created>
  <dcterms:modified xsi:type="dcterms:W3CDTF">2026-01-27T13:54:00Z</dcterms:modified>
</cp:coreProperties>
</file>